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68E48B4-ABB5-4E0A-BA5E-6B4FE4DDBA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20" i="1" l="1"/>
  <c r="O25" i="1"/>
  <c r="N25" i="1"/>
  <c r="J24" i="1"/>
  <c r="N24" i="1" s="1"/>
  <c r="F24" i="1"/>
  <c r="O28" i="1"/>
  <c r="O27" i="1"/>
  <c r="O26" i="1"/>
  <c r="O24" i="1"/>
  <c r="M24" i="1"/>
  <c r="O29" i="1" l="1"/>
  <c r="N29" i="1"/>
  <c r="M29" i="1"/>
  <c r="K29" i="1"/>
  <c r="J29" i="1"/>
  <c r="I29" i="1"/>
  <c r="G29" i="1"/>
  <c r="F29" i="1"/>
  <c r="E29" i="1"/>
  <c r="L28" i="1"/>
  <c r="L27" i="1"/>
  <c r="H27" i="1"/>
  <c r="L25" i="1"/>
  <c r="L26" i="1"/>
  <c r="H28" i="1"/>
  <c r="H26" i="1"/>
  <c r="H25" i="1"/>
  <c r="D28" i="1"/>
  <c r="D27" i="1"/>
  <c r="D26" i="1"/>
  <c r="D25" i="1"/>
  <c r="L24" i="1"/>
  <c r="H24" i="1"/>
  <c r="P28" i="1" l="1"/>
  <c r="P27" i="1"/>
  <c r="L29" i="1"/>
  <c r="H29" i="1"/>
  <c r="P26" i="1"/>
  <c r="P25" i="1"/>
  <c r="D24" i="1" l="1"/>
  <c r="G19" i="1"/>
  <c r="F19" i="1"/>
  <c r="G17" i="1"/>
  <c r="F17" i="1"/>
  <c r="G15" i="1"/>
  <c r="F15" i="1"/>
  <c r="P24" i="1" l="1"/>
  <c r="D29" i="1"/>
  <c r="P29" i="1" s="1"/>
  <c r="G13" i="1" l="1"/>
  <c r="F13" i="1"/>
  <c r="F11" i="1"/>
  <c r="G11" i="1"/>
  <c r="G10" i="1"/>
  <c r="F10" i="1"/>
</calcChain>
</file>

<file path=xl/sharedStrings.xml><?xml version="1.0" encoding="utf-8"?>
<sst xmlns="http://schemas.openxmlformats.org/spreadsheetml/2006/main" count="86" uniqueCount="68">
  <si>
    <t>Управление культуры АМС Алагирского района</t>
  </si>
  <si>
    <t>Годовой отчет о реализации муниципальной программы</t>
  </si>
  <si>
    <t>"Развитие культуры муниципального образования Алагирский район на 2018-2024годы"</t>
  </si>
  <si>
    <t>Наименование программы:</t>
  </si>
  <si>
    <t>Наименование цел показателя</t>
  </si>
  <si>
    <t>ед изм</t>
  </si>
  <si>
    <t>знач целев показат</t>
  </si>
  <si>
    <t>план</t>
  </si>
  <si>
    <t>факт</t>
  </si>
  <si>
    <t xml:space="preserve"> от плана</t>
  </si>
  <si>
    <t>плана</t>
  </si>
  <si>
    <t>% исполн</t>
  </si>
  <si>
    <t>знач целев показ</t>
  </si>
  <si>
    <t>№</t>
  </si>
  <si>
    <t>Количество клубных формирований</t>
  </si>
  <si>
    <t>Количество участн в КФ</t>
  </si>
  <si>
    <t>МБУК " РДК" Алаг р-на</t>
  </si>
  <si>
    <t>единиц</t>
  </si>
  <si>
    <t>человек</t>
  </si>
  <si>
    <t>МБУК " ЦРБ" Алаг р-на</t>
  </si>
  <si>
    <t>Кол-о библиот посещений</t>
  </si>
  <si>
    <t>1.</t>
  </si>
  <si>
    <t>1.1.</t>
  </si>
  <si>
    <t>1.2.</t>
  </si>
  <si>
    <t>2.</t>
  </si>
  <si>
    <t>2.1.</t>
  </si>
  <si>
    <t>3.</t>
  </si>
  <si>
    <t>МБУК " МВК" Алаг р-на</t>
  </si>
  <si>
    <t>Кол-о музейных посещений</t>
  </si>
  <si>
    <t>4.</t>
  </si>
  <si>
    <t>МБУК " ЦХО" Алаг р-на</t>
  </si>
  <si>
    <t>кв м</t>
  </si>
  <si>
    <t>5.</t>
  </si>
  <si>
    <t>МБУ ДО "АДШИ" Алаг р-на</t>
  </si>
  <si>
    <t>3.1.</t>
  </si>
  <si>
    <t>4.1.</t>
  </si>
  <si>
    <t>5.1.</t>
  </si>
  <si>
    <t>Площадь убираемых территор</t>
  </si>
  <si>
    <t>Кол-во учащихся в школах</t>
  </si>
  <si>
    <t>Наименование мероприятия</t>
  </si>
  <si>
    <t>Отметка о</t>
  </si>
  <si>
    <t>вып\не вып</t>
  </si>
  <si>
    <t>План объем финанс в тыс.руб</t>
  </si>
  <si>
    <t>всего</t>
  </si>
  <si>
    <t>Фед бюд</t>
  </si>
  <si>
    <t>Респ бюдж</t>
  </si>
  <si>
    <t>МБ</t>
  </si>
  <si>
    <t>откл факта</t>
  </si>
  <si>
    <t>отнош факт</t>
  </si>
  <si>
    <t>объем к план%</t>
  </si>
  <si>
    <t>Фактич объем финанс в тыс.руб</t>
  </si>
  <si>
    <t>Освоен объем финанс в тыс.руб</t>
  </si>
  <si>
    <t>Поддерж народ творч (ДК)</t>
  </si>
  <si>
    <t>выполн</t>
  </si>
  <si>
    <t>Развитие библиотч дела</t>
  </si>
  <si>
    <t>Развитие музейного дела</t>
  </si>
  <si>
    <t>Развит худож образов в сфере культ</t>
  </si>
  <si>
    <t>Обеспеч деят вспомог учр культ</t>
  </si>
  <si>
    <t>ИТОГО</t>
  </si>
  <si>
    <t>АМС АЛАГИРСКОГО РАЙОНА</t>
  </si>
  <si>
    <t>Дз Дзугкоев</t>
  </si>
  <si>
    <t>обоснов-е  откл</t>
  </si>
  <si>
    <t>1.Отчет о достигнутых значениях целевых показателей (индикаторов) муниципальной прораммы за 2020 год</t>
  </si>
  <si>
    <t>2.Отчет о выполнении основных мероприятий муниципальной прораммы за 2020 год</t>
  </si>
  <si>
    <t>примеч: % фактического объема к плановым составило 99,1%  за счет выплаты аванса за декабрь в размере 30%</t>
  </si>
  <si>
    <t>РУКОВОДИТЕЛЬ УК</t>
  </si>
  <si>
    <t>Эффективноть целевых показателей составило -100,05%</t>
  </si>
  <si>
    <t>ИТОГ : -программа выполнена эффективна в условиях пондемии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</si>
</sst>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9" fillId="0" borderId="5" xfId="0" applyFont="1" applyBorder="1"/>
    <xf numFmtId="0" fontId="10" fillId="0" borderId="5" xfId="0" applyFont="1" applyBorder="1"/>
    <xf numFmtId="0" fontId="10" fillId="0" borderId="1" xfId="0" applyFont="1" applyBorder="1"/>
    <xf numFmtId="0" fontId="6" fillId="0" borderId="11" xfId="0" applyFont="1" applyBorder="1"/>
    <xf numFmtId="0" fontId="11" fillId="0" borderId="11" xfId="0" applyFont="1" applyBorder="1"/>
    <xf numFmtId="0" fontId="9" fillId="0" borderId="1" xfId="0" applyFont="1" applyBorder="1"/>
    <xf numFmtId="0" fontId="9" fillId="0" borderId="6" xfId="0" applyFont="1" applyBorder="1"/>
    <xf numFmtId="164" fontId="10" fillId="0" borderId="5" xfId="0" applyNumberFormat="1" applyFont="1" applyBorder="1"/>
    <xf numFmtId="0" fontId="10" fillId="0" borderId="2" xfId="0" applyFont="1" applyBorder="1"/>
    <xf numFmtId="0" fontId="13" fillId="0" borderId="0" xfId="0" applyFont="1"/>
    <xf numFmtId="164" fontId="10" fillId="0" borderId="1" xfId="0" applyNumberFormat="1" applyFont="1" applyBorder="1"/>
    <xf numFmtId="0" fontId="10" fillId="0" borderId="4" xfId="0" applyFont="1" applyBorder="1"/>
    <xf numFmtId="0" fontId="0" fillId="0" borderId="5" xfId="0" applyBorder="1"/>
    <xf numFmtId="0" fontId="6" fillId="0" borderId="12" xfId="0" applyFont="1" applyBorder="1"/>
    <xf numFmtId="0" fontId="6" fillId="0" borderId="13" xfId="0" applyFont="1" applyBorder="1"/>
    <xf numFmtId="164" fontId="14" fillId="0" borderId="13" xfId="0" applyNumberFormat="1" applyFont="1" applyBorder="1"/>
    <xf numFmtId="164" fontId="1" fillId="0" borderId="14" xfId="0" applyNumberFormat="1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164" fontId="10" fillId="0" borderId="18" xfId="0" applyNumberFormat="1" applyFont="1" applyBorder="1"/>
    <xf numFmtId="164" fontId="10" fillId="0" borderId="19" xfId="0" applyNumberFormat="1" applyFont="1" applyBorder="1"/>
    <xf numFmtId="0" fontId="10" fillId="0" borderId="19" xfId="0" applyFont="1" applyBorder="1"/>
    <xf numFmtId="164" fontId="10" fillId="0" borderId="20" xfId="0" applyNumberFormat="1" applyFont="1" applyBorder="1"/>
    <xf numFmtId="164" fontId="10" fillId="0" borderId="21" xfId="0" applyNumberFormat="1" applyFont="1" applyBorder="1"/>
    <xf numFmtId="164" fontId="10" fillId="0" borderId="22" xfId="0" applyNumberFormat="1" applyFont="1" applyBorder="1"/>
    <xf numFmtId="164" fontId="0" fillId="0" borderId="23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0" fontId="13" fillId="0" borderId="26" xfId="0" applyFont="1" applyBorder="1"/>
    <xf numFmtId="0" fontId="9" fillId="0" borderId="27" xfId="0" applyFont="1" applyFill="1" applyBorder="1"/>
    <xf numFmtId="164" fontId="10" fillId="0" borderId="28" xfId="0" applyNumberFormat="1" applyFont="1" applyBorder="1"/>
    <xf numFmtId="164" fontId="10" fillId="0" borderId="29" xfId="0" applyNumberFormat="1" applyFont="1" applyBorder="1"/>
    <xf numFmtId="0" fontId="5" fillId="0" borderId="30" xfId="0" applyFont="1" applyBorder="1"/>
    <xf numFmtId="0" fontId="5" fillId="0" borderId="31" xfId="0" applyFont="1" applyBorder="1"/>
    <xf numFmtId="0" fontId="12" fillId="0" borderId="32" xfId="0" applyFont="1" applyBorder="1"/>
    <xf numFmtId="0" fontId="5" fillId="0" borderId="33" xfId="0" applyFont="1" applyBorder="1"/>
    <xf numFmtId="0" fontId="5" fillId="0" borderId="34" xfId="0" applyFont="1" applyBorder="1"/>
    <xf numFmtId="0" fontId="10" fillId="0" borderId="35" xfId="0" applyFont="1" applyBorder="1"/>
    <xf numFmtId="0" fontId="5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36" xfId="0" applyFont="1" applyBorder="1"/>
    <xf numFmtId="0" fontId="6" fillId="0" borderId="37" xfId="0" applyFont="1" applyBorder="1"/>
    <xf numFmtId="0" fontId="5" fillId="0" borderId="37" xfId="0" applyFont="1" applyBorder="1"/>
    <xf numFmtId="0" fontId="9" fillId="0" borderId="31" xfId="0" applyFont="1" applyBorder="1"/>
    <xf numFmtId="0" fontId="9" fillId="0" borderId="38" xfId="0" applyFont="1" applyBorder="1"/>
    <xf numFmtId="0" fontId="9" fillId="0" borderId="39" xfId="0" applyFont="1" applyBorder="1"/>
    <xf numFmtId="0" fontId="9" fillId="0" borderId="32" xfId="0" applyFont="1" applyBorder="1"/>
    <xf numFmtId="0" fontId="9" fillId="0" borderId="40" xfId="0" applyFont="1" applyBorder="1"/>
    <xf numFmtId="0" fontId="5" fillId="0" borderId="28" xfId="0" applyFont="1" applyBorder="1"/>
    <xf numFmtId="0" fontId="9" fillId="0" borderId="41" xfId="0" applyFont="1" applyBorder="1"/>
    <xf numFmtId="0" fontId="5" fillId="0" borderId="21" xfId="0" applyFont="1" applyBorder="1"/>
    <xf numFmtId="0" fontId="5" fillId="0" borderId="35" xfId="0" applyFont="1" applyBorder="1"/>
    <xf numFmtId="0" fontId="5" fillId="0" borderId="42" xfId="0" applyFont="1" applyBorder="1"/>
    <xf numFmtId="0" fontId="11" fillId="0" borderId="6" xfId="0" applyFont="1" applyBorder="1"/>
    <xf numFmtId="0" fontId="11" fillId="0" borderId="2" xfId="0" applyFont="1" applyBorder="1"/>
    <xf numFmtId="0" fontId="11" fillId="0" borderId="8" xfId="0" applyFont="1" applyBorder="1"/>
    <xf numFmtId="0" fontId="11" fillId="0" borderId="13" xfId="0" applyFont="1" applyBorder="1"/>
    <xf numFmtId="2" fontId="10" fillId="0" borderId="5" xfId="0" applyNumberFormat="1" applyFont="1" applyBorder="1"/>
    <xf numFmtId="2" fontId="10" fillId="0" borderId="2" xfId="0" applyNumberFormat="1" applyFont="1" applyBorder="1"/>
    <xf numFmtId="0" fontId="10" fillId="0" borderId="43" xfId="0" applyFont="1" applyBorder="1"/>
    <xf numFmtId="2" fontId="10" fillId="0" borderId="43" xfId="0" applyNumberFormat="1" applyFont="1" applyBorder="1"/>
    <xf numFmtId="0" fontId="6" fillId="0" borderId="44" xfId="0" applyFont="1" applyBorder="1"/>
    <xf numFmtId="0" fontId="6" fillId="0" borderId="45" xfId="0" applyFont="1" applyBorder="1"/>
    <xf numFmtId="2" fontId="6" fillId="0" borderId="46" xfId="0" applyNumberFormat="1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workbookViewId="0">
      <selection activeCell="H33" sqref="H33"/>
    </sheetView>
  </sheetViews>
  <sheetFormatPr defaultRowHeight="15" x14ac:dyDescent="0.25"/>
  <cols>
    <col min="1" max="1" width="6.140625" customWidth="1"/>
    <col min="2" max="2" width="27.28515625" customWidth="1"/>
    <col min="3" max="3" width="8.5703125" customWidth="1"/>
    <col min="4" max="4" width="6.85546875" customWidth="1"/>
    <col min="5" max="5" width="6.5703125" customWidth="1"/>
    <col min="6" max="6" width="7.5703125" customWidth="1"/>
    <col min="7" max="7" width="8" customWidth="1"/>
    <col min="8" max="8" width="6.5703125" customWidth="1"/>
    <col min="9" max="9" width="7" customWidth="1"/>
    <col min="10" max="10" width="7.28515625" customWidth="1"/>
    <col min="11" max="11" width="6.42578125" customWidth="1"/>
    <col min="12" max="12" width="7.42578125" customWidth="1"/>
    <col min="13" max="13" width="7.5703125" customWidth="1"/>
    <col min="14" max="14" width="7" customWidth="1"/>
    <col min="15" max="15" width="6.28515625" customWidth="1"/>
    <col min="16" max="16" width="10.85546875" customWidth="1"/>
  </cols>
  <sheetData>
    <row r="1" spans="1:12" ht="18.75" x14ac:dyDescent="0.3">
      <c r="A1" s="3"/>
      <c r="B1" s="4"/>
      <c r="C1" s="5" t="s">
        <v>0</v>
      </c>
      <c r="D1" s="3"/>
      <c r="E1" s="3"/>
      <c r="F1" s="4"/>
      <c r="G1" s="3"/>
      <c r="H1" s="3"/>
      <c r="I1" s="3"/>
      <c r="J1" s="3"/>
      <c r="K1" s="3"/>
      <c r="L1" s="3"/>
    </row>
    <row r="2" spans="1:12" ht="15.75" x14ac:dyDescent="0.25">
      <c r="A2" s="6"/>
      <c r="B2" s="2"/>
      <c r="C2" s="1" t="s">
        <v>1</v>
      </c>
      <c r="D2" s="6"/>
      <c r="E2" s="6"/>
      <c r="F2" s="2"/>
      <c r="G2" s="6"/>
      <c r="H2" s="6"/>
      <c r="I2" s="6"/>
      <c r="J2" s="6"/>
      <c r="K2" s="6"/>
      <c r="L2" s="6"/>
    </row>
    <row r="3" spans="1:12" x14ac:dyDescent="0.25">
      <c r="A3" s="6"/>
      <c r="B3" s="8" t="s">
        <v>3</v>
      </c>
      <c r="C3" s="9" t="s">
        <v>2</v>
      </c>
      <c r="D3" s="8"/>
      <c r="E3" s="8"/>
      <c r="F3" s="8"/>
      <c r="G3" s="8"/>
      <c r="H3" s="8"/>
      <c r="I3" s="8"/>
      <c r="J3" s="8"/>
      <c r="K3" s="8"/>
      <c r="L3" s="8"/>
    </row>
    <row r="4" spans="1:1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.75" thickBot="1" x14ac:dyDescent="0.3">
      <c r="A5" s="6"/>
      <c r="B5" s="7" t="s">
        <v>62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5">
      <c r="A6" s="52" t="s">
        <v>13</v>
      </c>
      <c r="B6" s="64" t="s">
        <v>4</v>
      </c>
      <c r="C6" s="64" t="s">
        <v>5</v>
      </c>
      <c r="D6" s="65" t="s">
        <v>6</v>
      </c>
      <c r="E6" s="66"/>
      <c r="F6" s="64" t="s">
        <v>47</v>
      </c>
      <c r="G6" s="67" t="s">
        <v>11</v>
      </c>
      <c r="H6" s="67" t="s">
        <v>61</v>
      </c>
      <c r="I6" s="68"/>
      <c r="J6" s="6"/>
      <c r="K6" s="6"/>
      <c r="L6" s="6"/>
    </row>
    <row r="7" spans="1:12" x14ac:dyDescent="0.25">
      <c r="A7" s="69"/>
      <c r="B7" s="19"/>
      <c r="C7" s="19"/>
      <c r="D7" s="24" t="s">
        <v>7</v>
      </c>
      <c r="E7" s="24" t="s">
        <v>8</v>
      </c>
      <c r="F7" s="19" t="s">
        <v>9</v>
      </c>
      <c r="G7" s="25" t="s">
        <v>10</v>
      </c>
      <c r="H7" s="25" t="s">
        <v>12</v>
      </c>
      <c r="I7" s="70"/>
      <c r="J7" s="6"/>
      <c r="K7" s="6"/>
      <c r="L7" s="6"/>
    </row>
    <row r="8" spans="1:12" ht="15.75" thickBot="1" x14ac:dyDescent="0.3">
      <c r="A8" s="58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1">
        <v>7</v>
      </c>
      <c r="H8" s="72">
        <v>8</v>
      </c>
      <c r="I8" s="73"/>
      <c r="J8" s="6"/>
      <c r="K8" s="6"/>
      <c r="L8" s="6"/>
    </row>
    <row r="9" spans="1:12" x14ac:dyDescent="0.25">
      <c r="A9" s="15" t="s">
        <v>21</v>
      </c>
      <c r="B9" s="62" t="s">
        <v>16</v>
      </c>
      <c r="C9" s="63"/>
      <c r="D9" s="63"/>
      <c r="E9" s="63"/>
      <c r="F9" s="63"/>
      <c r="G9" s="63"/>
      <c r="H9" s="63"/>
      <c r="I9" s="16"/>
      <c r="J9" s="6"/>
      <c r="K9" s="6"/>
      <c r="L9" s="6"/>
    </row>
    <row r="10" spans="1:12" x14ac:dyDescent="0.25">
      <c r="A10" s="14" t="s">
        <v>22</v>
      </c>
      <c r="B10" s="20" t="s">
        <v>14</v>
      </c>
      <c r="C10" s="20" t="s">
        <v>17</v>
      </c>
      <c r="D10" s="20">
        <v>150</v>
      </c>
      <c r="E10" s="20">
        <v>150</v>
      </c>
      <c r="F10" s="20">
        <f>SUM(D10)-E10</f>
        <v>0</v>
      </c>
      <c r="G10" s="78">
        <f>SUM(E10*100)/D10</f>
        <v>100</v>
      </c>
      <c r="H10" s="15"/>
      <c r="I10" s="16"/>
      <c r="J10" s="6"/>
      <c r="K10" s="6"/>
      <c r="L10" s="6"/>
    </row>
    <row r="11" spans="1:12" x14ac:dyDescent="0.25">
      <c r="A11" s="10" t="s">
        <v>23</v>
      </c>
      <c r="B11" s="10" t="s">
        <v>15</v>
      </c>
      <c r="C11" s="21" t="s">
        <v>18</v>
      </c>
      <c r="D11" s="21">
        <v>2840</v>
      </c>
      <c r="E11" s="21">
        <v>2845</v>
      </c>
      <c r="F11" s="20">
        <f>SUM(E11)-D11</f>
        <v>5</v>
      </c>
      <c r="G11" s="78">
        <f>SUM(E11*100)/D11</f>
        <v>100.17605633802818</v>
      </c>
      <c r="H11" s="17"/>
      <c r="I11" s="18"/>
      <c r="J11" s="6"/>
      <c r="K11" s="6"/>
      <c r="L11" s="6"/>
    </row>
    <row r="12" spans="1:12" x14ac:dyDescent="0.25">
      <c r="A12" s="10" t="s">
        <v>24</v>
      </c>
      <c r="B12" s="22" t="s">
        <v>19</v>
      </c>
      <c r="C12" s="21"/>
      <c r="D12" s="21"/>
      <c r="E12" s="21"/>
      <c r="F12" s="21"/>
      <c r="G12" s="27"/>
      <c r="H12" s="11"/>
      <c r="I12" s="12"/>
      <c r="J12" s="6"/>
      <c r="K12" s="6"/>
      <c r="L12" s="6"/>
    </row>
    <row r="13" spans="1:12" x14ac:dyDescent="0.25">
      <c r="A13" s="10" t="s">
        <v>25</v>
      </c>
      <c r="B13" s="10" t="s">
        <v>20</v>
      </c>
      <c r="C13" s="21" t="s">
        <v>18</v>
      </c>
      <c r="D13" s="21">
        <v>117900</v>
      </c>
      <c r="E13" s="21">
        <v>117928</v>
      </c>
      <c r="F13" s="20">
        <f>SUM(E13)-D13</f>
        <v>28</v>
      </c>
      <c r="G13" s="78">
        <f>SUM(E13*100)/D13</f>
        <v>100.02374893977948</v>
      </c>
      <c r="H13" s="17"/>
      <c r="I13" s="18"/>
      <c r="J13" s="6"/>
      <c r="K13" s="6"/>
      <c r="L13" s="6"/>
    </row>
    <row r="14" spans="1:12" x14ac:dyDescent="0.25">
      <c r="A14" s="10" t="s">
        <v>26</v>
      </c>
      <c r="B14" s="22" t="s">
        <v>27</v>
      </c>
      <c r="C14" s="21"/>
      <c r="D14" s="21"/>
      <c r="E14" s="21"/>
      <c r="F14" s="21"/>
      <c r="G14" s="27"/>
      <c r="H14" s="11"/>
      <c r="I14" s="12"/>
      <c r="J14" s="6"/>
      <c r="K14" s="6"/>
      <c r="L14" s="6"/>
    </row>
    <row r="15" spans="1:12" x14ac:dyDescent="0.25">
      <c r="A15" s="10" t="s">
        <v>34</v>
      </c>
      <c r="B15" s="10" t="s">
        <v>28</v>
      </c>
      <c r="C15" s="21" t="s">
        <v>18</v>
      </c>
      <c r="D15" s="21">
        <v>7100</v>
      </c>
      <c r="E15" s="21">
        <v>7105</v>
      </c>
      <c r="F15" s="20">
        <f>SUM(E15)-D15</f>
        <v>5</v>
      </c>
      <c r="G15" s="78">
        <f>SUM(E15*100)/D15</f>
        <v>100.07042253521126</v>
      </c>
      <c r="H15" s="17"/>
      <c r="I15" s="18"/>
      <c r="J15" s="6"/>
      <c r="K15" s="6"/>
      <c r="L15" s="6"/>
    </row>
    <row r="16" spans="1:12" x14ac:dyDescent="0.25">
      <c r="A16" s="10" t="s">
        <v>29</v>
      </c>
      <c r="B16" s="22" t="s">
        <v>30</v>
      </c>
      <c r="C16" s="21"/>
      <c r="D16" s="21"/>
      <c r="E16" s="21"/>
      <c r="F16" s="21"/>
      <c r="G16" s="27"/>
      <c r="H16" s="11"/>
      <c r="I16" s="12"/>
      <c r="J16" s="6"/>
      <c r="K16" s="6"/>
      <c r="L16" s="6"/>
    </row>
    <row r="17" spans="1:17" x14ac:dyDescent="0.25">
      <c r="A17" s="10" t="s">
        <v>35</v>
      </c>
      <c r="B17" s="10" t="s">
        <v>37</v>
      </c>
      <c r="C17" s="21" t="s">
        <v>31</v>
      </c>
      <c r="D17" s="21">
        <v>1111.2</v>
      </c>
      <c r="E17" s="21">
        <v>1111.2</v>
      </c>
      <c r="F17" s="20">
        <f>SUM(E17)-D17</f>
        <v>0</v>
      </c>
      <c r="G17" s="78">
        <f>SUM(E17*100)/D17</f>
        <v>100</v>
      </c>
      <c r="H17" s="17"/>
      <c r="I17" s="18"/>
      <c r="J17" s="6"/>
      <c r="K17" s="6"/>
      <c r="L17" s="6"/>
    </row>
    <row r="18" spans="1:17" x14ac:dyDescent="0.25">
      <c r="A18" s="10" t="s">
        <v>32</v>
      </c>
      <c r="B18" s="23" t="s">
        <v>33</v>
      </c>
      <c r="C18" s="21" t="s">
        <v>18</v>
      </c>
      <c r="D18" s="21"/>
      <c r="E18" s="21"/>
      <c r="F18" s="21"/>
      <c r="G18" s="79"/>
      <c r="H18" s="11"/>
      <c r="I18" s="12"/>
      <c r="J18" s="6"/>
      <c r="K18" s="6"/>
      <c r="L18" s="6"/>
    </row>
    <row r="19" spans="1:17" ht="15.75" thickBot="1" x14ac:dyDescent="0.3">
      <c r="A19" s="10" t="s">
        <v>36</v>
      </c>
      <c r="B19" s="13" t="s">
        <v>38</v>
      </c>
      <c r="C19" s="30"/>
      <c r="D19" s="30">
        <v>360</v>
      </c>
      <c r="E19" s="30">
        <v>360</v>
      </c>
      <c r="F19" s="80">
        <f>SUM(E19)-D19</f>
        <v>0</v>
      </c>
      <c r="G19" s="81">
        <f>SUM(E19*100)/D19</f>
        <v>100</v>
      </c>
      <c r="H19" s="15"/>
      <c r="I19" s="16"/>
      <c r="J19" s="6"/>
      <c r="K19" s="6"/>
      <c r="L19" s="6"/>
    </row>
    <row r="20" spans="1:17" ht="15.75" thickBot="1" x14ac:dyDescent="0.3">
      <c r="A20" s="6"/>
      <c r="B20" s="82" t="s">
        <v>58</v>
      </c>
      <c r="C20" s="83"/>
      <c r="D20" s="83"/>
      <c r="E20" s="83"/>
      <c r="F20" s="83"/>
      <c r="G20" s="84">
        <f>SUM(G10:G19)/6</f>
        <v>100.04503796883648</v>
      </c>
      <c r="H20" s="6"/>
      <c r="I20" s="6"/>
      <c r="J20" s="6"/>
      <c r="K20" s="6"/>
      <c r="L20" s="6"/>
    </row>
    <row r="21" spans="1:17" ht="16.5" thickBot="1" x14ac:dyDescent="0.3">
      <c r="A21" s="6"/>
      <c r="B21" s="1" t="s">
        <v>63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7" x14ac:dyDescent="0.25">
      <c r="A22" s="52" t="s">
        <v>13</v>
      </c>
      <c r="B22" s="53" t="s">
        <v>39</v>
      </c>
      <c r="C22" s="54" t="s">
        <v>40</v>
      </c>
      <c r="D22" s="36" t="s">
        <v>42</v>
      </c>
      <c r="E22" s="37"/>
      <c r="F22" s="37"/>
      <c r="G22" s="38"/>
      <c r="H22" s="36" t="s">
        <v>50</v>
      </c>
      <c r="I22" s="37"/>
      <c r="J22" s="37"/>
      <c r="K22" s="38"/>
      <c r="L22" s="36" t="s">
        <v>51</v>
      </c>
      <c r="M22" s="37"/>
      <c r="N22" s="37"/>
      <c r="O22" s="37"/>
      <c r="P22" s="48" t="s">
        <v>48</v>
      </c>
      <c r="Q22" s="28"/>
    </row>
    <row r="23" spans="1:17" ht="15.75" thickBot="1" x14ac:dyDescent="0.3">
      <c r="A23" s="55"/>
      <c r="B23" s="56"/>
      <c r="C23" s="57" t="s">
        <v>41</v>
      </c>
      <c r="D23" s="58" t="s">
        <v>43</v>
      </c>
      <c r="E23" s="59" t="s">
        <v>44</v>
      </c>
      <c r="F23" s="59" t="s">
        <v>45</v>
      </c>
      <c r="G23" s="60" t="s">
        <v>46</v>
      </c>
      <c r="H23" s="58" t="s">
        <v>43</v>
      </c>
      <c r="I23" s="59" t="s">
        <v>44</v>
      </c>
      <c r="J23" s="59" t="s">
        <v>45</v>
      </c>
      <c r="K23" s="60" t="s">
        <v>46</v>
      </c>
      <c r="L23" s="58" t="s">
        <v>43</v>
      </c>
      <c r="M23" s="59" t="s">
        <v>44</v>
      </c>
      <c r="N23" s="59" t="s">
        <v>45</v>
      </c>
      <c r="O23" s="61" t="s">
        <v>46</v>
      </c>
      <c r="P23" s="49" t="s">
        <v>49</v>
      </c>
      <c r="Q23" s="28"/>
    </row>
    <row r="24" spans="1:17" x14ac:dyDescent="0.25">
      <c r="A24" s="14">
        <v>1</v>
      </c>
      <c r="B24" s="20" t="s">
        <v>52</v>
      </c>
      <c r="C24" s="74" t="s">
        <v>53</v>
      </c>
      <c r="D24" s="50">
        <f>SUM(E24:G24)</f>
        <v>38449.199999999997</v>
      </c>
      <c r="E24" s="26">
        <v>0</v>
      </c>
      <c r="F24" s="26">
        <f>30941+911.2</f>
        <v>31852.2</v>
      </c>
      <c r="G24" s="51">
        <v>6597</v>
      </c>
      <c r="H24" s="50">
        <f>SUM(I24:K24)</f>
        <v>38147.699999999997</v>
      </c>
      <c r="I24" s="26">
        <v>0</v>
      </c>
      <c r="J24" s="26">
        <f>SUM(F24)</f>
        <v>31852.2</v>
      </c>
      <c r="K24" s="51">
        <v>6295.5</v>
      </c>
      <c r="L24" s="50">
        <f>SUM(M24:O24)</f>
        <v>38147.699999999997</v>
      </c>
      <c r="M24" s="26">
        <f>SUM(I24)</f>
        <v>0</v>
      </c>
      <c r="N24" s="26">
        <f>SUM(J24)</f>
        <v>31852.2</v>
      </c>
      <c r="O24" s="51">
        <f>SUM(K24)</f>
        <v>6295.5</v>
      </c>
      <c r="P24" s="47">
        <f>SUM(H24*100)/D24</f>
        <v>99.215848444180892</v>
      </c>
    </row>
    <row r="25" spans="1:17" x14ac:dyDescent="0.25">
      <c r="A25" s="10">
        <v>2</v>
      </c>
      <c r="B25" s="21" t="s">
        <v>54</v>
      </c>
      <c r="C25" s="75" t="s">
        <v>53</v>
      </c>
      <c r="D25" s="39">
        <f t="shared" ref="D25:D28" si="0">SUM(E25:G25)</f>
        <v>15869.9</v>
      </c>
      <c r="E25" s="29">
        <v>0</v>
      </c>
      <c r="F25" s="29">
        <v>70.900000000000006</v>
      </c>
      <c r="G25" s="41">
        <v>15799</v>
      </c>
      <c r="H25" s="39">
        <f t="shared" ref="H25:H28" si="1">SUM(I25:K25)</f>
        <v>15733.5</v>
      </c>
      <c r="I25" s="29">
        <v>0</v>
      </c>
      <c r="J25" s="29">
        <v>70.900000000000006</v>
      </c>
      <c r="K25" s="40">
        <v>15662.6</v>
      </c>
      <c r="L25" s="39">
        <f t="shared" ref="L25" si="2">SUM(M25:O25)</f>
        <v>15733.5</v>
      </c>
      <c r="M25" s="29">
        <v>0</v>
      </c>
      <c r="N25" s="29">
        <f>SUM(J25)</f>
        <v>70.900000000000006</v>
      </c>
      <c r="O25" s="40">
        <f>SUM(K25)</f>
        <v>15662.6</v>
      </c>
      <c r="P25" s="45">
        <f t="shared" ref="P25:P29" si="3">SUM(H25*100)/D25</f>
        <v>99.140511282364727</v>
      </c>
    </row>
    <row r="26" spans="1:17" x14ac:dyDescent="0.25">
      <c r="A26" s="10">
        <v>3</v>
      </c>
      <c r="B26" s="21" t="s">
        <v>55</v>
      </c>
      <c r="C26" s="75" t="s">
        <v>53</v>
      </c>
      <c r="D26" s="39">
        <f t="shared" si="0"/>
        <v>4560</v>
      </c>
      <c r="E26" s="29">
        <v>0</v>
      </c>
      <c r="F26" s="29">
        <v>0</v>
      </c>
      <c r="G26" s="40">
        <v>4560</v>
      </c>
      <c r="H26" s="39">
        <f t="shared" si="1"/>
        <v>4479.3</v>
      </c>
      <c r="I26" s="29">
        <v>0</v>
      </c>
      <c r="J26" s="29">
        <v>0</v>
      </c>
      <c r="K26" s="41">
        <v>4479.3</v>
      </c>
      <c r="L26" s="39">
        <f t="shared" ref="L26:L28" si="4">SUM(M26:O26)</f>
        <v>4479.3</v>
      </c>
      <c r="M26" s="29">
        <v>0</v>
      </c>
      <c r="N26" s="29">
        <v>0</v>
      </c>
      <c r="O26" s="41">
        <f>SUM(K26)</f>
        <v>4479.3</v>
      </c>
      <c r="P26" s="45">
        <f t="shared" si="3"/>
        <v>98.23026315789474</v>
      </c>
    </row>
    <row r="27" spans="1:17" x14ac:dyDescent="0.25">
      <c r="A27" s="10">
        <v>4</v>
      </c>
      <c r="B27" s="21" t="s">
        <v>57</v>
      </c>
      <c r="C27" s="75" t="s">
        <v>53</v>
      </c>
      <c r="D27" s="39">
        <f t="shared" si="0"/>
        <v>4900</v>
      </c>
      <c r="E27" s="29">
        <v>0</v>
      </c>
      <c r="F27" s="29">
        <v>0</v>
      </c>
      <c r="G27" s="40">
        <v>4900</v>
      </c>
      <c r="H27" s="39">
        <f t="shared" si="1"/>
        <v>4900</v>
      </c>
      <c r="I27" s="29">
        <v>0</v>
      </c>
      <c r="J27" s="29">
        <v>0</v>
      </c>
      <c r="K27" s="40">
        <v>4900</v>
      </c>
      <c r="L27" s="39">
        <f t="shared" si="4"/>
        <v>4900</v>
      </c>
      <c r="M27" s="29">
        <v>0</v>
      </c>
      <c r="N27" s="29">
        <v>0</v>
      </c>
      <c r="O27" s="40">
        <f>SUM(K27)</f>
        <v>4900</v>
      </c>
      <c r="P27" s="45">
        <f t="shared" si="3"/>
        <v>100</v>
      </c>
    </row>
    <row r="28" spans="1:17" ht="15.75" thickBot="1" x14ac:dyDescent="0.3">
      <c r="A28" s="13">
        <v>5</v>
      </c>
      <c r="B28" s="30" t="s">
        <v>56</v>
      </c>
      <c r="C28" s="76" t="s">
        <v>53</v>
      </c>
      <c r="D28" s="42">
        <f t="shared" si="0"/>
        <v>17700</v>
      </c>
      <c r="E28" s="43">
        <v>0</v>
      </c>
      <c r="F28" s="43">
        <v>0</v>
      </c>
      <c r="G28" s="44">
        <v>17700</v>
      </c>
      <c r="H28" s="42">
        <f t="shared" si="1"/>
        <v>17484.099999999999</v>
      </c>
      <c r="I28" s="43">
        <v>0</v>
      </c>
      <c r="J28" s="43">
        <v>0</v>
      </c>
      <c r="K28" s="44">
        <v>17484.099999999999</v>
      </c>
      <c r="L28" s="42">
        <f t="shared" si="4"/>
        <v>17484.099999999999</v>
      </c>
      <c r="M28" s="43">
        <v>0</v>
      </c>
      <c r="N28" s="43">
        <v>0</v>
      </c>
      <c r="O28" s="40">
        <f>SUM(K28)</f>
        <v>17484.099999999999</v>
      </c>
      <c r="P28" s="46">
        <f t="shared" si="3"/>
        <v>98.78022598870055</v>
      </c>
    </row>
    <row r="29" spans="1:17" ht="15.75" thickBot="1" x14ac:dyDescent="0.3">
      <c r="A29" s="32"/>
      <c r="B29" s="33" t="s">
        <v>58</v>
      </c>
      <c r="C29" s="77" t="s">
        <v>53</v>
      </c>
      <c r="D29" s="34">
        <f>SUM(D24:D28)</f>
        <v>81479.100000000006</v>
      </c>
      <c r="E29" s="34">
        <f t="shared" ref="E29:O29" si="5">SUM(E24:E28)</f>
        <v>0</v>
      </c>
      <c r="F29" s="34">
        <f t="shared" si="5"/>
        <v>31923.100000000002</v>
      </c>
      <c r="G29" s="34">
        <f t="shared" si="5"/>
        <v>49556</v>
      </c>
      <c r="H29" s="34">
        <f t="shared" si="5"/>
        <v>80744.600000000006</v>
      </c>
      <c r="I29" s="34">
        <f t="shared" si="5"/>
        <v>0</v>
      </c>
      <c r="J29" s="34">
        <f t="shared" si="5"/>
        <v>31923.100000000002</v>
      </c>
      <c r="K29" s="34">
        <f t="shared" si="5"/>
        <v>48821.5</v>
      </c>
      <c r="L29" s="34">
        <f t="shared" si="5"/>
        <v>80744.600000000006</v>
      </c>
      <c r="M29" s="34">
        <f t="shared" si="5"/>
        <v>0</v>
      </c>
      <c r="N29" s="34">
        <f t="shared" si="5"/>
        <v>31923.100000000002</v>
      </c>
      <c r="O29" s="34">
        <f t="shared" si="5"/>
        <v>48821.5</v>
      </c>
      <c r="P29" s="35">
        <f t="shared" si="3"/>
        <v>99.09854183465454</v>
      </c>
    </row>
    <row r="30" spans="1:17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1"/>
      <c r="N30" s="31"/>
      <c r="O30" s="31"/>
      <c r="P30" s="31"/>
    </row>
    <row r="31" spans="1:17" x14ac:dyDescent="0.25">
      <c r="A31" s="6"/>
      <c r="B31" s="7" t="s">
        <v>64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7" x14ac:dyDescent="0.25">
      <c r="A32" s="6"/>
      <c r="B32" s="7" t="s">
        <v>66</v>
      </c>
      <c r="C32" s="6"/>
      <c r="D32" s="6"/>
      <c r="E32" s="6"/>
      <c r="F32" s="6"/>
      <c r="G32" s="6"/>
      <c r="H32" s="7" t="s">
        <v>67</v>
      </c>
      <c r="I32" s="7"/>
      <c r="J32" s="7"/>
      <c r="K32" s="7"/>
      <c r="L32" s="7"/>
      <c r="M32" s="85"/>
    </row>
    <row r="33" spans="1:12" x14ac:dyDescent="0.25">
      <c r="A33" s="6"/>
      <c r="B33" s="6" t="s">
        <v>65</v>
      </c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5">
      <c r="A34" s="6"/>
      <c r="B34" s="6" t="s">
        <v>59</v>
      </c>
      <c r="C34" s="6"/>
      <c r="D34" s="6"/>
      <c r="E34" s="6"/>
      <c r="F34" s="6"/>
      <c r="G34" s="6"/>
      <c r="H34" s="6"/>
      <c r="I34" s="6"/>
      <c r="J34" s="6" t="s">
        <v>60</v>
      </c>
      <c r="K34" s="6"/>
      <c r="L34" s="6"/>
    </row>
    <row r="35" spans="1:12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</sheetData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Дзамболат</dc:creator>
  <cp:lastModifiedBy>Пользователь</cp:lastModifiedBy>
  <dcterms:created xsi:type="dcterms:W3CDTF">2020-01-13T07:22:17Z</dcterms:created>
  <dcterms:modified xsi:type="dcterms:W3CDTF">2021-06-04T14:52:09Z</dcterms:modified>
</cp:coreProperties>
</file>